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hewsh\Documents\Business Grants Documents\"/>
    </mc:Choice>
  </mc:AlternateContent>
  <xr:revisionPtr revIDLastSave="0" documentId="13_ncr:1_{F9968686-2843-46B9-B5F9-DA0F7F2D2EEE}" xr6:coauthVersionLast="47" xr6:coauthVersionMax="47" xr10:uidLastSave="{00000000-0000-0000-0000-000000000000}"/>
  <bookViews>
    <workbookView xWindow="-120" yWindow="-120" windowWidth="29040" windowHeight="15720" xr2:uid="{FB72CE45-3A3C-4908-B904-EE180E5737A5}"/>
  </bookViews>
  <sheets>
    <sheet name="C-flow" sheetId="1" r:id="rId1"/>
  </sheets>
  <definedNames>
    <definedName name="_xlnm.Print_Area" localSheetId="0">'C-flow'!$A$1:$O$47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8" i="1" l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D8" i="1"/>
  <c r="E8" i="1"/>
  <c r="F8" i="1"/>
  <c r="G8" i="1"/>
  <c r="H8" i="1"/>
  <c r="I8" i="1"/>
  <c r="J8" i="1"/>
  <c r="K8" i="1"/>
  <c r="L8" i="1"/>
  <c r="M8" i="1"/>
  <c r="N8" i="1"/>
  <c r="C8" i="1"/>
  <c r="O6" i="1"/>
  <c r="D12" i="1"/>
  <c r="E12" i="1"/>
  <c r="F12" i="1"/>
  <c r="G12" i="1"/>
  <c r="H12" i="1"/>
  <c r="I12" i="1"/>
  <c r="J12" i="1"/>
  <c r="K12" i="1"/>
  <c r="L12" i="1"/>
  <c r="M12" i="1"/>
  <c r="N12" i="1"/>
  <c r="C12" i="1"/>
  <c r="O5" i="1"/>
  <c r="O4" i="1"/>
  <c r="O7" i="1"/>
  <c r="D32" i="1"/>
  <c r="F32" i="1"/>
  <c r="G32" i="1"/>
  <c r="I32" i="1"/>
  <c r="J32" i="1"/>
  <c r="L32" i="1"/>
  <c r="M32" i="1"/>
  <c r="N32" i="1"/>
  <c r="K32" i="1"/>
  <c r="H32" i="1"/>
  <c r="E32" i="1"/>
  <c r="C32" i="1"/>
  <c r="O3" i="1"/>
  <c r="E38" i="1" l="1"/>
  <c r="H38" i="1"/>
  <c r="L38" i="1"/>
  <c r="N38" i="1"/>
  <c r="M38" i="1"/>
  <c r="K38" i="1"/>
  <c r="J38" i="1"/>
  <c r="I38" i="1"/>
  <c r="G38" i="1"/>
  <c r="F38" i="1"/>
  <c r="D38" i="1"/>
  <c r="C38" i="1"/>
  <c r="C41" i="1" s="1"/>
  <c r="G36" i="1"/>
  <c r="J36" i="1"/>
  <c r="O12" i="1"/>
  <c r="O8" i="1"/>
  <c r="M36" i="1"/>
  <c r="M43" i="1" s="1"/>
  <c r="L36" i="1"/>
  <c r="L43" i="1" s="1"/>
  <c r="I36" i="1"/>
  <c r="I43" i="1" s="1"/>
  <c r="H36" i="1"/>
  <c r="H43" i="1" s="1"/>
  <c r="F36" i="1"/>
  <c r="F43" i="1" s="1"/>
  <c r="D36" i="1"/>
  <c r="D43" i="1" s="1"/>
  <c r="D40" i="1" l="1"/>
  <c r="D41" i="1" s="1"/>
  <c r="E40" i="1" s="1"/>
  <c r="E41" i="1" s="1"/>
  <c r="G43" i="1"/>
  <c r="J43" i="1"/>
  <c r="K36" i="1"/>
  <c r="K43" i="1" s="1"/>
  <c r="N36" i="1"/>
  <c r="N43" i="1" s="1"/>
  <c r="O32" i="1"/>
  <c r="C36" i="1"/>
  <c r="F40" i="1" l="1"/>
  <c r="F41" i="1" s="1"/>
  <c r="G40" i="1" s="1"/>
  <c r="G41" i="1" s="1"/>
  <c r="H40" i="1" s="1"/>
  <c r="H41" i="1" s="1"/>
  <c r="I40" i="1" s="1"/>
  <c r="I41" i="1" s="1"/>
  <c r="J40" i="1" s="1"/>
  <c r="J41" i="1" s="1"/>
  <c r="K40" i="1" s="1"/>
  <c r="K41" i="1" s="1"/>
  <c r="L40" i="1" s="1"/>
  <c r="L41" i="1" s="1"/>
  <c r="M40" i="1" s="1"/>
  <c r="M41" i="1" s="1"/>
  <c r="N40" i="1" s="1"/>
  <c r="N41" i="1" s="1"/>
  <c r="E36" i="1"/>
  <c r="E43" i="1" s="1"/>
  <c r="C43" i="1"/>
  <c r="O36" i="1" l="1"/>
  <c r="C46" i="1" l="1"/>
  <c r="D45" i="1" s="1"/>
  <c r="D46" i="1" s="1"/>
  <c r="E45" i="1" s="1"/>
  <c r="E46" i="1" s="1"/>
  <c r="F45" i="1" s="1"/>
  <c r="F46" i="1" s="1"/>
  <c r="G45" i="1" s="1"/>
  <c r="G46" i="1" s="1"/>
  <c r="H45" i="1" s="1"/>
  <c r="H46" i="1" s="1"/>
  <c r="I45" i="1" s="1"/>
  <c r="I46" i="1" s="1"/>
  <c r="J45" i="1" s="1"/>
  <c r="J46" i="1" s="1"/>
  <c r="K45" i="1" s="1"/>
  <c r="K46" i="1" s="1"/>
  <c r="L45" i="1" s="1"/>
  <c r="L46" i="1" s="1"/>
  <c r="M45" i="1" s="1"/>
  <c r="M46" i="1" s="1"/>
  <c r="N45" i="1" s="1"/>
  <c r="N46" i="1" s="1"/>
</calcChain>
</file>

<file path=xl/sharedStrings.xml><?xml version="1.0" encoding="utf-8"?>
<sst xmlns="http://schemas.openxmlformats.org/spreadsheetml/2006/main" count="38" uniqueCount="38">
  <si>
    <t>Month</t>
  </si>
  <si>
    <t>Total</t>
  </si>
  <si>
    <t>Receipts</t>
  </si>
  <si>
    <t>Sales / Revenue ex VAT</t>
  </si>
  <si>
    <t>VAT on Sales / Revenue</t>
  </si>
  <si>
    <t>VAT Claimed on Purchases</t>
  </si>
  <si>
    <t>Other Income</t>
  </si>
  <si>
    <t>Grant Received</t>
  </si>
  <si>
    <t>Total receipts</t>
  </si>
  <si>
    <t>Reduce receipts to</t>
  </si>
  <si>
    <t>Revised receipts</t>
  </si>
  <si>
    <t>Payments</t>
  </si>
  <si>
    <t>Purchases (Stock, Cost of Sales)</t>
  </si>
  <si>
    <t>Rent</t>
  </si>
  <si>
    <t>Utilities</t>
  </si>
  <si>
    <t>Vehicle / Fuel</t>
  </si>
  <si>
    <t>Software / Subscriptions</t>
  </si>
  <si>
    <t>Wages, sals (inc PAYE &amp; NIC)</t>
  </si>
  <si>
    <t>VAT Payment to HMRC</t>
  </si>
  <si>
    <t>Insurance</t>
  </si>
  <si>
    <t>Marketing</t>
  </si>
  <si>
    <t>Printing &amp; Stationary</t>
  </si>
  <si>
    <t>Telephone</t>
  </si>
  <si>
    <t>Repairs</t>
  </si>
  <si>
    <t>Drawings</t>
  </si>
  <si>
    <t>Legal &amp; Professional</t>
  </si>
  <si>
    <t>Bank Charges / Loan Payments</t>
  </si>
  <si>
    <t>Miscellaneous Expenses</t>
  </si>
  <si>
    <t>Capital Expenditure</t>
  </si>
  <si>
    <t>Total payments</t>
  </si>
  <si>
    <t>Increase payments to</t>
  </si>
  <si>
    <t>Revised total payments</t>
  </si>
  <si>
    <t>Net cash flow</t>
  </si>
  <si>
    <t>Opening cashflow balance</t>
  </si>
  <si>
    <t>Closing cashflow balance</t>
  </si>
  <si>
    <t>Sensitivity net cash flow</t>
  </si>
  <si>
    <t>Opening Bank Balance</t>
  </si>
  <si>
    <t>Closing Bank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</si>
</sst>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164" formatCode="_(* #,##0.00_);_(* \(#,##0.00\);_(* &quot;-&quot;_);_(@"/>
    <numFmt numFmtId="165" formatCode="_-[$£-809]* #,##0.00_-;\-[$£-809]* #,##0.00_-;_-[$£-809]* &quot;-&quot;??_-;_-@_-"/>
    <numFmt numFmtId="166" formatCode="_-[$£-809]* #,##0_-;\-[$£-809]* #,##0_-;_-[$£-809]* &quot;-&quot;??_-;_-@_-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3" xfId="0" applyBorder="1"/>
    <xf numFmtId="165" fontId="0" fillId="0" borderId="7" xfId="0" applyNumberFormat="1" applyBorder="1"/>
    <xf numFmtId="0" fontId="1" fillId="0" borderId="1" xfId="0" applyFont="1" applyBorder="1"/>
    <xf numFmtId="17" fontId="1" fillId="0" borderId="2" xfId="0" applyNumberFormat="1" applyFont="1" applyBorder="1"/>
    <xf numFmtId="0" fontId="1" fillId="0" borderId="3" xfId="0" applyFont="1" applyBorder="1"/>
    <xf numFmtId="0" fontId="0" fillId="2" borderId="3" xfId="0" applyFill="1" applyBorder="1"/>
    <xf numFmtId="3" fontId="0" fillId="2" borderId="0" xfId="0" applyNumberFormat="1" applyFill="1"/>
    <xf numFmtId="10" fontId="0" fillId="2" borderId="3" xfId="0" applyNumberFormat="1" applyFill="1" applyBorder="1"/>
    <xf numFmtId="10" fontId="0" fillId="0" borderId="3" xfId="0" applyNumberFormat="1" applyBorder="1"/>
    <xf numFmtId="3" fontId="2" fillId="0" borderId="3" xfId="0" applyNumberFormat="1" applyFont="1" applyBorder="1" applyAlignment="1">
      <alignment wrapText="1"/>
    </xf>
    <xf numFmtId="3" fontId="0" fillId="0" borderId="3" xfId="0" applyNumberFormat="1" applyBorder="1"/>
    <xf numFmtId="3" fontId="2" fillId="0" borderId="0" xfId="0" applyNumberFormat="1" applyFont="1"/>
    <xf numFmtId="3" fontId="2" fillId="0" borderId="3" xfId="0" applyNumberFormat="1" applyFont="1" applyBorder="1"/>
    <xf numFmtId="3" fontId="1" fillId="0" borderId="0" xfId="0" applyNumberFormat="1" applyFont="1"/>
    <xf numFmtId="0" fontId="2" fillId="2" borderId="3" xfId="0" applyFont="1" applyFill="1" applyBorder="1"/>
    <xf numFmtId="10" fontId="2" fillId="2" borderId="3" xfId="0" applyNumberFormat="1" applyFont="1" applyFill="1" applyBorder="1"/>
    <xf numFmtId="0" fontId="0" fillId="2" borderId="4" xfId="0" applyFill="1" applyBorder="1"/>
    <xf numFmtId="17" fontId="1" fillId="0" borderId="6" xfId="0" applyNumberFormat="1" applyFont="1" applyBorder="1"/>
    <xf numFmtId="17" fontId="1" fillId="0" borderId="6" xfId="0" applyNumberFormat="1" applyFont="1" applyBorder="1" applyAlignment="1">
      <alignment horizontal="right"/>
    </xf>
    <xf numFmtId="3" fontId="0" fillId="0" borderId="7" xfId="0" applyNumberFormat="1" applyBorder="1"/>
    <xf numFmtId="3" fontId="0" fillId="2" borderId="7" xfId="0" applyNumberFormat="1" applyFill="1" applyBorder="1"/>
    <xf numFmtId="3" fontId="0" fillId="2" borderId="8" xfId="0" applyNumberFormat="1" applyFill="1" applyBorder="1"/>
    <xf numFmtId="165" fontId="4" fillId="0" borderId="9" xfId="0" applyNumberFormat="1" applyFont="1" applyBorder="1"/>
    <xf numFmtId="165" fontId="0" fillId="0" borderId="9" xfId="0" applyNumberFormat="1" applyBorder="1"/>
    <xf numFmtId="3" fontId="0" fillId="2" borderId="11" xfId="0" applyNumberFormat="1" applyFill="1" applyBorder="1"/>
    <xf numFmtId="0" fontId="1" fillId="0" borderId="10" xfId="0" applyFont="1" applyBorder="1"/>
    <xf numFmtId="3" fontId="0" fillId="0" borderId="11" xfId="0" applyNumberFormat="1" applyBorder="1"/>
    <xf numFmtId="0" fontId="0" fillId="2" borderId="10" xfId="0" applyFill="1" applyBorder="1"/>
    <xf numFmtId="166" fontId="0" fillId="2" borderId="0" xfId="0" applyNumberFormat="1" applyFill="1"/>
    <xf numFmtId="3" fontId="4" fillId="0" borderId="3" xfId="0" applyNumberFormat="1" applyFont="1" applyBorder="1"/>
    <xf numFmtId="10" fontId="1" fillId="2" borderId="10" xfId="0" applyNumberFormat="1" applyFont="1" applyFill="1" applyBorder="1"/>
    <xf numFmtId="10" fontId="4" fillId="2" borderId="12" xfId="0" applyNumberFormat="1" applyFont="1" applyFill="1" applyBorder="1"/>
    <xf numFmtId="0" fontId="0" fillId="0" borderId="0" xfId="0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0" applyNumberFormat="1" applyFont="1"/>
    <xf numFmtId="165" fontId="0" fillId="0" borderId="0" xfId="0" applyNumberFormat="1"/>
    <xf numFmtId="165" fontId="4" fillId="2" borderId="9" xfId="0" applyNumberFormat="1" applyFont="1" applyFill="1" applyBorder="1"/>
    <xf numFmtId="165" fontId="2" fillId="0" borderId="7" xfId="0" applyNumberFormat="1" applyFont="1" applyBorder="1"/>
    <xf numFmtId="165" fontId="0" fillId="0" borderId="7" xfId="0" applyNumberFormat="1" applyBorder="1" applyAlignment="1">
      <alignment horizontal="center"/>
    </xf>
    <xf numFmtId="165" fontId="2" fillId="0" borderId="9" xfId="0" applyNumberFormat="1" applyFont="1" applyBorder="1"/>
    <xf numFmtId="165" fontId="0" fillId="2" borderId="9" xfId="0" applyNumberFormat="1" applyFill="1" applyBorder="1"/>
    <xf numFmtId="165" fontId="0" fillId="2" borderId="0" xfId="0" applyNumberFormat="1" applyFill="1"/>
    <xf numFmtId="165" fontId="0" fillId="2" borderId="5" xfId="0" applyNumberFormat="1" applyFill="1" applyBorder="1"/>
    <xf numFmtId="8" fontId="0" fillId="2" borderId="9" xfId="0" applyNumberFormat="1" applyFill="1" applyBorder="1"/>
    <xf numFmtId="8" fontId="0" fillId="2" borderId="7" xfId="0" applyNumberFormat="1" applyFill="1" applyBorder="1"/>
    <xf numFmtId="8" fontId="0" fillId="2" borderId="8" xfId="0" applyNumberFormat="1" applyFill="1" applyBorder="1"/>
    <xf numFmtId="8" fontId="0" fillId="0" borderId="0" xfId="0" applyNumberFormat="1"/>
    <xf numFmtId="0" fontId="0" fillId="0" borderId="13" xfId="0" applyBorder="1"/>
    <xf numFmtId="0" fontId="1" fillId="0" borderId="4" xfId="0" applyFont="1" applyBorder="1"/>
    <xf numFmtId="0" fontId="0" fillId="0" borderId="5" xfId="0" applyBorder="1"/>
    <xf numFmtId="0" fontId="0" fillId="0" borderId="8" xfId="0" applyBorder="1"/>
    <xf numFmtId="3" fontId="1" fillId="0" borderId="4" xfId="0" applyNumberFormat="1" applyFont="1" applyBorder="1"/>
    <xf numFmtId="3" fontId="0" fillId="0" borderId="5" xfId="0" applyNumberFormat="1" applyBorder="1"/>
    <xf numFmtId="3" fontId="0" fillId="0" borderId="8" xfId="0" applyNumberFormat="1" applyBorder="1"/>
  </cellXfs>
  <cellStyles count="4">
    <cellStyle name="Comma 2" xfId="1" xr:uid="{E5706D68-BA77-42F6-BD91-69C0738952D1}"/>
    <cellStyle name="Normal" xfId="0" builtinId="0"/>
    <cellStyle name="Normal 2" xfId="2" xr:uid="{6587EA17-482B-413B-AC63-F84BEAD2F97E}"/>
    <cellStyle name="Percent 2" xfId="3" xr:uid="{C1281ED6-8E64-4480-AF23-CE6C1EED9A8D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E38-7880-49EC-99A1-88770D135CF2}">
  <sheetPr>
    <pageSetUpPr fitToPage="1"/>
  </sheetPr>
  <dimension ref="A1:U47"/>
  <sheetViews>
    <sheetView tabSelected="1" topLeftCell="A10" zoomScaleNormal="100" workbookViewId="0">
      <selection activeCell="M38" sqref="M38"/>
    </sheetView>
  </sheetViews>
  <sheetFormatPr defaultRowHeight="12.75" x14ac:dyDescent="0.2"/>
  <cols>
    <col min="1" max="1" width="27.140625" customWidth="1"/>
    <col min="2" max="2" width="11.42578125" bestFit="1" customWidth="1"/>
    <col min="3" max="14" width="12.7109375" customWidth="1"/>
    <col min="15" max="15" width="14.28515625" customWidth="1"/>
    <col min="16" max="16" width="3.42578125" customWidth="1"/>
    <col min="17" max="17" width="36.7109375" customWidth="1"/>
    <col min="18" max="20" width="10.7109375" customWidth="1"/>
    <col min="21" max="21" width="11.5703125" customWidth="1"/>
  </cols>
  <sheetData>
    <row r="1" spans="1:21" x14ac:dyDescent="0.2">
      <c r="A1" s="5" t="s">
        <v>0</v>
      </c>
      <c r="B1" s="6"/>
      <c r="C1" s="20">
        <v>46174</v>
      </c>
      <c r="D1" s="20">
        <v>46204</v>
      </c>
      <c r="E1" s="20">
        <v>46235</v>
      </c>
      <c r="F1" s="20">
        <v>46266</v>
      </c>
      <c r="G1" s="20">
        <v>46296</v>
      </c>
      <c r="H1" s="20">
        <v>46327</v>
      </c>
      <c r="I1" s="20">
        <v>46357</v>
      </c>
      <c r="J1" s="20">
        <v>46388</v>
      </c>
      <c r="K1" s="20">
        <v>46419</v>
      </c>
      <c r="L1" s="20">
        <v>46447</v>
      </c>
      <c r="M1" s="20">
        <v>46478</v>
      </c>
      <c r="N1" s="20">
        <v>46508</v>
      </c>
      <c r="O1" s="21" t="s">
        <v>1</v>
      </c>
    </row>
    <row r="2" spans="1:21" x14ac:dyDescent="0.2">
      <c r="A2" s="52" t="s">
        <v>2</v>
      </c>
      <c r="B2" s="53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R2" s="35"/>
      <c r="S2" s="35"/>
      <c r="T2" s="35"/>
      <c r="U2" s="35"/>
    </row>
    <row r="3" spans="1:21" x14ac:dyDescent="0.2">
      <c r="A3" s="51" t="s">
        <v>3</v>
      </c>
      <c r="B3" s="2"/>
      <c r="C3" s="42">
        <v>800</v>
      </c>
      <c r="D3" s="42">
        <v>1000</v>
      </c>
      <c r="E3" s="42">
        <v>1200</v>
      </c>
      <c r="F3" s="42">
        <v>1500</v>
      </c>
      <c r="G3" s="42">
        <v>1800</v>
      </c>
      <c r="H3" s="42">
        <v>2000</v>
      </c>
      <c r="I3" s="42">
        <v>2600</v>
      </c>
      <c r="J3" s="42">
        <v>2000</v>
      </c>
      <c r="K3" s="42">
        <v>2100</v>
      </c>
      <c r="L3" s="42">
        <v>2300</v>
      </c>
      <c r="M3" s="42">
        <v>2500</v>
      </c>
      <c r="N3" s="42">
        <v>2800</v>
      </c>
      <c r="O3" s="42">
        <f>SUM(C3:N3)</f>
        <v>22600</v>
      </c>
      <c r="Q3" s="36"/>
      <c r="R3" s="37"/>
      <c r="S3" s="37"/>
      <c r="T3" s="37"/>
      <c r="U3" s="37"/>
    </row>
    <row r="4" spans="1:21" x14ac:dyDescent="0.2">
      <c r="A4" s="3" t="s">
        <v>4</v>
      </c>
      <c r="B4" s="2"/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2">
        <f t="shared" ref="O4:O7" si="0">SUM(C4:N4)</f>
        <v>0</v>
      </c>
      <c r="R4" s="37"/>
      <c r="S4" s="37"/>
      <c r="T4" s="37"/>
      <c r="U4" s="37"/>
    </row>
    <row r="5" spans="1:21" x14ac:dyDescent="0.2">
      <c r="A5" s="3" t="s">
        <v>5</v>
      </c>
      <c r="B5" s="2"/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2">
        <f t="shared" si="0"/>
        <v>0</v>
      </c>
      <c r="R5" s="37"/>
      <c r="S5" s="37"/>
      <c r="T5" s="37"/>
      <c r="U5" s="37"/>
    </row>
    <row r="6" spans="1:21" x14ac:dyDescent="0.2">
      <c r="A6" s="3" t="s">
        <v>6</v>
      </c>
      <c r="B6" s="2"/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200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2">
        <f t="shared" si="0"/>
        <v>200</v>
      </c>
      <c r="R6" s="37"/>
      <c r="S6" s="37"/>
      <c r="T6" s="37"/>
      <c r="U6" s="37"/>
    </row>
    <row r="7" spans="1:21" x14ac:dyDescent="0.2">
      <c r="A7" s="3" t="s">
        <v>7</v>
      </c>
      <c r="B7" s="2"/>
      <c r="C7" s="4">
        <v>0</v>
      </c>
      <c r="D7" s="4">
        <v>1000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2">
        <f t="shared" si="0"/>
        <v>1000</v>
      </c>
    </row>
    <row r="8" spans="1:21" x14ac:dyDescent="0.2">
      <c r="A8" s="7" t="s">
        <v>8</v>
      </c>
      <c r="B8" s="2"/>
      <c r="C8" s="26">
        <f>SUM(C3:C7)</f>
        <v>800</v>
      </c>
      <c r="D8" s="26">
        <f t="shared" ref="D8:N8" si="1">SUM(D3:D7)</f>
        <v>2000</v>
      </c>
      <c r="E8" s="26">
        <f t="shared" si="1"/>
        <v>1200</v>
      </c>
      <c r="F8" s="26">
        <f t="shared" si="1"/>
        <v>1500</v>
      </c>
      <c r="G8" s="26">
        <f t="shared" si="1"/>
        <v>1800</v>
      </c>
      <c r="H8" s="26">
        <f t="shared" si="1"/>
        <v>2000</v>
      </c>
      <c r="I8" s="26">
        <f t="shared" si="1"/>
        <v>2800</v>
      </c>
      <c r="J8" s="26">
        <f t="shared" si="1"/>
        <v>2000</v>
      </c>
      <c r="K8" s="26">
        <f t="shared" si="1"/>
        <v>2100</v>
      </c>
      <c r="L8" s="26">
        <f t="shared" si="1"/>
        <v>2300</v>
      </c>
      <c r="M8" s="26">
        <f t="shared" si="1"/>
        <v>2500</v>
      </c>
      <c r="N8" s="26">
        <f t="shared" si="1"/>
        <v>2800</v>
      </c>
      <c r="O8" s="26">
        <f>SUM(C8:N8)</f>
        <v>23800</v>
      </c>
      <c r="R8" s="38"/>
      <c r="S8" s="39"/>
      <c r="T8" s="39"/>
      <c r="U8" s="39"/>
    </row>
    <row r="9" spans="1:21" x14ac:dyDescent="0.2">
      <c r="A9" s="3"/>
      <c r="B9" s="2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R9" s="38"/>
      <c r="S9" s="39"/>
      <c r="T9" s="39"/>
      <c r="U9" s="39"/>
    </row>
    <row r="10" spans="1:21" x14ac:dyDescent="0.2">
      <c r="A10" s="8" t="s">
        <v>9</v>
      </c>
      <c r="B10" s="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R10" s="38"/>
      <c r="S10" s="39"/>
      <c r="T10" s="39"/>
      <c r="U10" s="39"/>
    </row>
    <row r="11" spans="1:21" x14ac:dyDescent="0.2">
      <c r="A11" s="10">
        <v>1</v>
      </c>
      <c r="B11" s="9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Q11" s="36"/>
      <c r="R11" s="38"/>
      <c r="S11" s="39"/>
      <c r="T11" s="39"/>
      <c r="U11" s="39"/>
    </row>
    <row r="12" spans="1:21" x14ac:dyDescent="0.2">
      <c r="A12" s="34" t="s">
        <v>10</v>
      </c>
      <c r="B12" s="27"/>
      <c r="C12" s="40">
        <f>C7+SUM(C3:C6)*$A$11</f>
        <v>800</v>
      </c>
      <c r="D12" s="40">
        <f t="shared" ref="D12:N12" si="2">D7+SUM(D3:D6)*$A$11</f>
        <v>2000</v>
      </c>
      <c r="E12" s="40">
        <f t="shared" si="2"/>
        <v>1200</v>
      </c>
      <c r="F12" s="40">
        <f t="shared" si="2"/>
        <v>1500</v>
      </c>
      <c r="G12" s="40">
        <f t="shared" si="2"/>
        <v>1800</v>
      </c>
      <c r="H12" s="40">
        <f t="shared" si="2"/>
        <v>2000</v>
      </c>
      <c r="I12" s="40">
        <f t="shared" si="2"/>
        <v>2800</v>
      </c>
      <c r="J12" s="40">
        <f t="shared" si="2"/>
        <v>2000</v>
      </c>
      <c r="K12" s="40">
        <f t="shared" si="2"/>
        <v>2100</v>
      </c>
      <c r="L12" s="40">
        <f t="shared" si="2"/>
        <v>2300</v>
      </c>
      <c r="M12" s="40">
        <f t="shared" si="2"/>
        <v>2500</v>
      </c>
      <c r="N12" s="40">
        <f t="shared" si="2"/>
        <v>2800</v>
      </c>
      <c r="O12" s="40">
        <f>SUM(C12:N12)</f>
        <v>23800</v>
      </c>
    </row>
    <row r="13" spans="1:21" x14ac:dyDescent="0.2">
      <c r="A13" s="11"/>
      <c r="B13" s="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R13" s="2"/>
    </row>
    <row r="14" spans="1:21" x14ac:dyDescent="0.2">
      <c r="A14" s="55" t="s">
        <v>11</v>
      </c>
      <c r="B14" s="56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</row>
    <row r="15" spans="1:21" ht="25.5" x14ac:dyDescent="0.2">
      <c r="A15" s="12" t="s">
        <v>12</v>
      </c>
      <c r="B15" s="2"/>
      <c r="C15" s="4">
        <v>250</v>
      </c>
      <c r="D15" s="4">
        <v>320</v>
      </c>
      <c r="E15" s="4">
        <v>380</v>
      </c>
      <c r="F15" s="4">
        <v>450</v>
      </c>
      <c r="G15" s="4">
        <v>520</v>
      </c>
      <c r="H15" s="4">
        <v>600</v>
      </c>
      <c r="I15" s="4">
        <v>800</v>
      </c>
      <c r="J15" s="4">
        <v>620</v>
      </c>
      <c r="K15" s="4">
        <v>650</v>
      </c>
      <c r="L15" s="4">
        <v>700</v>
      </c>
      <c r="M15" s="4">
        <v>760</v>
      </c>
      <c r="N15" s="4">
        <v>850</v>
      </c>
      <c r="O15" s="4">
        <f>SUM(B15:N15)</f>
        <v>6900</v>
      </c>
    </row>
    <row r="16" spans="1:21" x14ac:dyDescent="0.2">
      <c r="A16" s="12" t="s">
        <v>13</v>
      </c>
      <c r="B16" s="2"/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f t="shared" ref="O16:O31" si="3">SUM(B16:N16)</f>
        <v>0</v>
      </c>
    </row>
    <row r="17" spans="1:15" x14ac:dyDescent="0.2">
      <c r="A17" s="12" t="s">
        <v>14</v>
      </c>
      <c r="B17" s="2"/>
      <c r="C17" s="4">
        <v>40</v>
      </c>
      <c r="D17" s="4">
        <v>45</v>
      </c>
      <c r="E17" s="4">
        <v>45</v>
      </c>
      <c r="F17" s="4">
        <v>50</v>
      </c>
      <c r="G17" s="4">
        <v>55</v>
      </c>
      <c r="H17" s="4">
        <v>60</v>
      </c>
      <c r="I17" s="4">
        <v>70</v>
      </c>
      <c r="J17" s="4">
        <v>60</v>
      </c>
      <c r="K17" s="4">
        <v>60</v>
      </c>
      <c r="L17" s="4">
        <v>65</v>
      </c>
      <c r="M17" s="4">
        <v>70</v>
      </c>
      <c r="N17" s="4">
        <v>70</v>
      </c>
      <c r="O17" s="4">
        <f t="shared" si="3"/>
        <v>690</v>
      </c>
    </row>
    <row r="18" spans="1:15" x14ac:dyDescent="0.2">
      <c r="A18" s="12" t="s">
        <v>15</v>
      </c>
      <c r="B18" s="2"/>
      <c r="C18" s="4">
        <v>40</v>
      </c>
      <c r="D18" s="4">
        <v>50</v>
      </c>
      <c r="E18" s="4">
        <v>60</v>
      </c>
      <c r="F18" s="4">
        <v>70</v>
      </c>
      <c r="G18" s="4">
        <v>80</v>
      </c>
      <c r="H18" s="4">
        <v>80</v>
      </c>
      <c r="I18" s="4">
        <v>100</v>
      </c>
      <c r="J18" s="4">
        <v>80</v>
      </c>
      <c r="K18" s="4">
        <v>80</v>
      </c>
      <c r="L18" s="4">
        <v>90</v>
      </c>
      <c r="M18" s="4">
        <v>90</v>
      </c>
      <c r="N18" s="4">
        <v>100</v>
      </c>
      <c r="O18" s="4">
        <f t="shared" si="3"/>
        <v>920</v>
      </c>
    </row>
    <row r="19" spans="1:15" x14ac:dyDescent="0.2">
      <c r="A19" s="12" t="s">
        <v>16</v>
      </c>
      <c r="B19" s="2"/>
      <c r="C19" s="4">
        <v>15</v>
      </c>
      <c r="D19" s="4">
        <v>15</v>
      </c>
      <c r="E19" s="4">
        <v>15</v>
      </c>
      <c r="F19" s="4">
        <v>15</v>
      </c>
      <c r="G19" s="4">
        <v>15</v>
      </c>
      <c r="H19" s="4">
        <v>15</v>
      </c>
      <c r="I19" s="4">
        <v>15</v>
      </c>
      <c r="J19" s="4">
        <v>15</v>
      </c>
      <c r="K19" s="4">
        <v>15</v>
      </c>
      <c r="L19" s="4">
        <v>15</v>
      </c>
      <c r="M19" s="4">
        <v>15</v>
      </c>
      <c r="N19" s="4">
        <v>15</v>
      </c>
      <c r="O19" s="4">
        <f t="shared" si="3"/>
        <v>180</v>
      </c>
    </row>
    <row r="20" spans="1:15" x14ac:dyDescent="0.2">
      <c r="A20" s="13" t="s">
        <v>17</v>
      </c>
      <c r="B20" s="14"/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">
        <f t="shared" si="3"/>
        <v>0</v>
      </c>
    </row>
    <row r="21" spans="1:15" x14ac:dyDescent="0.2">
      <c r="A21" s="15" t="s">
        <v>18</v>
      </c>
      <c r="B21" s="2"/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f t="shared" si="3"/>
        <v>0</v>
      </c>
    </row>
    <row r="22" spans="1:15" x14ac:dyDescent="0.2">
      <c r="A22" s="13" t="s">
        <v>19</v>
      </c>
      <c r="B22" s="2"/>
      <c r="C22" s="4">
        <v>180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f t="shared" si="3"/>
        <v>180</v>
      </c>
    </row>
    <row r="23" spans="1:15" x14ac:dyDescent="0.2">
      <c r="A23" s="15" t="s">
        <v>20</v>
      </c>
      <c r="B23" s="2"/>
      <c r="C23" s="4">
        <v>150</v>
      </c>
      <c r="D23" s="4">
        <v>80</v>
      </c>
      <c r="E23" s="4">
        <v>80</v>
      </c>
      <c r="F23" s="4">
        <v>100</v>
      </c>
      <c r="G23" s="4">
        <v>100</v>
      </c>
      <c r="H23" s="4">
        <v>120</v>
      </c>
      <c r="I23" s="4">
        <v>150</v>
      </c>
      <c r="J23" s="4">
        <v>80</v>
      </c>
      <c r="K23" s="4">
        <v>80</v>
      </c>
      <c r="L23" s="4">
        <v>100</v>
      </c>
      <c r="M23" s="4">
        <v>100</v>
      </c>
      <c r="N23" s="4">
        <v>120</v>
      </c>
      <c r="O23" s="4">
        <f t="shared" si="3"/>
        <v>1260</v>
      </c>
    </row>
    <row r="24" spans="1:15" x14ac:dyDescent="0.2">
      <c r="A24" s="15" t="s">
        <v>21</v>
      </c>
      <c r="B24" s="2"/>
      <c r="C24" s="4">
        <v>40</v>
      </c>
      <c r="D24" s="4">
        <v>10</v>
      </c>
      <c r="E24" s="4">
        <v>10</v>
      </c>
      <c r="F24" s="4">
        <v>10</v>
      </c>
      <c r="G24" s="4">
        <v>10</v>
      </c>
      <c r="H24" s="4">
        <v>15</v>
      </c>
      <c r="I24" s="4">
        <v>20</v>
      </c>
      <c r="J24" s="4">
        <v>10</v>
      </c>
      <c r="K24" s="4">
        <v>10</v>
      </c>
      <c r="L24" s="4">
        <v>10</v>
      </c>
      <c r="M24" s="4">
        <v>10</v>
      </c>
      <c r="N24" s="4">
        <v>10</v>
      </c>
      <c r="O24" s="4">
        <f t="shared" si="3"/>
        <v>165</v>
      </c>
    </row>
    <row r="25" spans="1:15" x14ac:dyDescent="0.2">
      <c r="A25" s="13" t="s">
        <v>22</v>
      </c>
      <c r="B25" s="2"/>
      <c r="C25" s="4">
        <v>20</v>
      </c>
      <c r="D25" s="4">
        <v>20</v>
      </c>
      <c r="E25" s="4">
        <v>20</v>
      </c>
      <c r="F25" s="4">
        <v>20</v>
      </c>
      <c r="G25" s="4">
        <v>20</v>
      </c>
      <c r="H25" s="4">
        <v>20</v>
      </c>
      <c r="I25" s="4">
        <v>20</v>
      </c>
      <c r="J25" s="4">
        <v>20</v>
      </c>
      <c r="K25" s="4">
        <v>20</v>
      </c>
      <c r="L25" s="4">
        <v>20</v>
      </c>
      <c r="M25" s="4">
        <v>20</v>
      </c>
      <c r="N25" s="4">
        <v>20</v>
      </c>
      <c r="O25" s="4">
        <f t="shared" si="3"/>
        <v>240</v>
      </c>
    </row>
    <row r="26" spans="1:15" x14ac:dyDescent="0.2">
      <c r="A26" s="15" t="s">
        <v>23</v>
      </c>
      <c r="B26" s="2"/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f t="shared" si="3"/>
        <v>0</v>
      </c>
    </row>
    <row r="27" spans="1:15" x14ac:dyDescent="0.2">
      <c r="A27" s="13" t="s">
        <v>24</v>
      </c>
      <c r="B27" s="2"/>
      <c r="C27" s="4">
        <v>0</v>
      </c>
      <c r="D27" s="4">
        <v>100</v>
      </c>
      <c r="E27" s="4">
        <v>150</v>
      </c>
      <c r="F27" s="4">
        <v>150</v>
      </c>
      <c r="G27" s="4">
        <v>200</v>
      </c>
      <c r="H27" s="4">
        <v>200</v>
      </c>
      <c r="I27" s="4">
        <v>300</v>
      </c>
      <c r="J27" s="4">
        <v>200</v>
      </c>
      <c r="K27" s="4">
        <v>200</v>
      </c>
      <c r="L27" s="4">
        <v>250</v>
      </c>
      <c r="M27" s="4">
        <v>250</v>
      </c>
      <c r="N27" s="4">
        <v>300</v>
      </c>
      <c r="O27" s="4">
        <f t="shared" si="3"/>
        <v>2300</v>
      </c>
    </row>
    <row r="28" spans="1:15" x14ac:dyDescent="0.2">
      <c r="A28" s="15" t="s">
        <v>25</v>
      </c>
      <c r="B28" s="2"/>
      <c r="C28" s="4">
        <v>100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f t="shared" si="3"/>
        <v>100</v>
      </c>
    </row>
    <row r="29" spans="1:15" x14ac:dyDescent="0.2">
      <c r="A29" s="13" t="s">
        <v>26</v>
      </c>
      <c r="B29" s="2"/>
      <c r="C29" s="4">
        <v>10</v>
      </c>
      <c r="D29" s="4">
        <v>10</v>
      </c>
      <c r="E29" s="4">
        <v>10</v>
      </c>
      <c r="F29" s="4">
        <v>10</v>
      </c>
      <c r="G29" s="4">
        <v>10</v>
      </c>
      <c r="H29" s="4">
        <v>10</v>
      </c>
      <c r="I29" s="4">
        <v>10</v>
      </c>
      <c r="J29" s="4">
        <v>10</v>
      </c>
      <c r="K29" s="4">
        <v>10</v>
      </c>
      <c r="L29" s="4">
        <v>10</v>
      </c>
      <c r="M29" s="4">
        <v>10</v>
      </c>
      <c r="N29" s="4">
        <v>10</v>
      </c>
      <c r="O29" s="4">
        <f t="shared" si="3"/>
        <v>120</v>
      </c>
    </row>
    <row r="30" spans="1:15" x14ac:dyDescent="0.2">
      <c r="A30" s="13" t="s">
        <v>27</v>
      </c>
      <c r="B30" s="2"/>
      <c r="C30" s="4">
        <v>50</v>
      </c>
      <c r="D30" s="4">
        <v>30</v>
      </c>
      <c r="E30" s="4">
        <v>30</v>
      </c>
      <c r="F30" s="4">
        <v>40</v>
      </c>
      <c r="G30" s="4">
        <v>40</v>
      </c>
      <c r="H30" s="4">
        <v>50</v>
      </c>
      <c r="I30" s="4">
        <v>60</v>
      </c>
      <c r="J30" s="4">
        <v>40</v>
      </c>
      <c r="K30" s="4">
        <v>40</v>
      </c>
      <c r="L30" s="4">
        <v>50</v>
      </c>
      <c r="M30" s="4">
        <v>50</v>
      </c>
      <c r="N30" s="4">
        <v>60</v>
      </c>
      <c r="O30" s="4">
        <f t="shared" si="3"/>
        <v>540</v>
      </c>
    </row>
    <row r="31" spans="1:15" x14ac:dyDescent="0.2">
      <c r="A31" s="15" t="s">
        <v>28</v>
      </c>
      <c r="B31" s="2"/>
      <c r="C31" s="4">
        <v>2000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f t="shared" si="3"/>
        <v>2000</v>
      </c>
    </row>
    <row r="32" spans="1:15" s="1" customFormat="1" x14ac:dyDescent="0.2">
      <c r="A32" s="32" t="s">
        <v>29</v>
      </c>
      <c r="B32" s="16"/>
      <c r="C32" s="43">
        <f>SUM(C15:C31)</f>
        <v>2895</v>
      </c>
      <c r="D32" s="43">
        <f t="shared" ref="D32:N32" si="4">SUM(D15:D31)</f>
        <v>680</v>
      </c>
      <c r="E32" s="43">
        <f t="shared" si="4"/>
        <v>800</v>
      </c>
      <c r="F32" s="43">
        <f t="shared" si="4"/>
        <v>915</v>
      </c>
      <c r="G32" s="43">
        <f t="shared" si="4"/>
        <v>1050</v>
      </c>
      <c r="H32" s="43">
        <f t="shared" si="4"/>
        <v>1170</v>
      </c>
      <c r="I32" s="43">
        <f t="shared" si="4"/>
        <v>1545</v>
      </c>
      <c r="J32" s="43">
        <f t="shared" si="4"/>
        <v>1135</v>
      </c>
      <c r="K32" s="43">
        <f t="shared" si="4"/>
        <v>1165</v>
      </c>
      <c r="L32" s="43">
        <f t="shared" si="4"/>
        <v>1310</v>
      </c>
      <c r="M32" s="43">
        <f t="shared" si="4"/>
        <v>1375</v>
      </c>
      <c r="N32" s="43">
        <f t="shared" si="4"/>
        <v>1555</v>
      </c>
      <c r="O32" s="43">
        <f>SUM(B32:N32)</f>
        <v>15595</v>
      </c>
    </row>
    <row r="33" spans="1:15" x14ac:dyDescent="0.2">
      <c r="A33" s="7"/>
      <c r="B33" s="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5" ht="11.25" customHeight="1" x14ac:dyDescent="0.2">
      <c r="A34" s="17" t="s">
        <v>30</v>
      </c>
      <c r="B34" s="9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x14ac:dyDescent="0.2">
      <c r="A35" s="18">
        <v>1</v>
      </c>
      <c r="B35" s="9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x14ac:dyDescent="0.2">
      <c r="A36" s="33" t="s">
        <v>31</v>
      </c>
      <c r="B36" s="27"/>
      <c r="C36" s="40">
        <f t="shared" ref="C36:N36" si="5">C32*$A$35</f>
        <v>2895</v>
      </c>
      <c r="D36" s="40">
        <f t="shared" si="5"/>
        <v>680</v>
      </c>
      <c r="E36" s="40">
        <f t="shared" si="5"/>
        <v>800</v>
      </c>
      <c r="F36" s="40">
        <f t="shared" si="5"/>
        <v>915</v>
      </c>
      <c r="G36" s="40">
        <f t="shared" si="5"/>
        <v>1050</v>
      </c>
      <c r="H36" s="40">
        <f t="shared" si="5"/>
        <v>1170</v>
      </c>
      <c r="I36" s="40">
        <f t="shared" si="5"/>
        <v>1545</v>
      </c>
      <c r="J36" s="40">
        <f>J32*$A$35</f>
        <v>1135</v>
      </c>
      <c r="K36" s="40">
        <f t="shared" si="5"/>
        <v>1165</v>
      </c>
      <c r="L36" s="40">
        <f t="shared" si="5"/>
        <v>1310</v>
      </c>
      <c r="M36" s="40">
        <f t="shared" si="5"/>
        <v>1375</v>
      </c>
      <c r="N36" s="40">
        <f t="shared" si="5"/>
        <v>1555</v>
      </c>
      <c r="O36" s="40">
        <f>SUM(B36:N36)</f>
        <v>15595</v>
      </c>
    </row>
    <row r="37" spans="1:15" x14ac:dyDescent="0.2">
      <c r="A37" s="3"/>
      <c r="B37" s="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 spans="1:15" x14ac:dyDescent="0.2">
      <c r="A38" s="28" t="s">
        <v>32</v>
      </c>
      <c r="B38" s="29"/>
      <c r="C38" s="25">
        <f>C12-C32</f>
        <v>-2095</v>
      </c>
      <c r="D38" s="25">
        <f t="shared" ref="D38:O38" si="6">D12-D32</f>
        <v>1320</v>
      </c>
      <c r="E38" s="25">
        <f t="shared" si="6"/>
        <v>400</v>
      </c>
      <c r="F38" s="25">
        <f t="shared" si="6"/>
        <v>585</v>
      </c>
      <c r="G38" s="25">
        <f t="shared" si="6"/>
        <v>750</v>
      </c>
      <c r="H38" s="25">
        <f t="shared" si="6"/>
        <v>830</v>
      </c>
      <c r="I38" s="25">
        <f t="shared" si="6"/>
        <v>1255</v>
      </c>
      <c r="J38" s="25">
        <f t="shared" si="6"/>
        <v>865</v>
      </c>
      <c r="K38" s="25">
        <f t="shared" si="6"/>
        <v>935</v>
      </c>
      <c r="L38" s="25">
        <f t="shared" si="6"/>
        <v>990</v>
      </c>
      <c r="M38" s="25">
        <f t="shared" si="6"/>
        <v>1125</v>
      </c>
      <c r="N38" s="25">
        <f t="shared" si="6"/>
        <v>1245</v>
      </c>
      <c r="O38" s="25">
        <f t="shared" si="6"/>
        <v>8205</v>
      </c>
    </row>
    <row r="39" spans="1:15" x14ac:dyDescent="0.2">
      <c r="A39" s="3"/>
      <c r="B39" s="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</row>
    <row r="40" spans="1:15" x14ac:dyDescent="0.2">
      <c r="A40" s="7" t="s">
        <v>33</v>
      </c>
      <c r="B40" s="2"/>
      <c r="C40" s="4">
        <v>0</v>
      </c>
      <c r="D40" s="4">
        <f>C41</f>
        <v>-2095</v>
      </c>
      <c r="E40" s="4">
        <f>D41</f>
        <v>-775</v>
      </c>
      <c r="F40" s="4">
        <f t="shared" ref="F40:N40" si="7">E41</f>
        <v>-375</v>
      </c>
      <c r="G40" s="4">
        <f t="shared" si="7"/>
        <v>210</v>
      </c>
      <c r="H40" s="4">
        <f t="shared" si="7"/>
        <v>960</v>
      </c>
      <c r="I40" s="4">
        <f t="shared" si="7"/>
        <v>1790</v>
      </c>
      <c r="J40" s="4">
        <f t="shared" si="7"/>
        <v>3045</v>
      </c>
      <c r="K40" s="4">
        <f t="shared" si="7"/>
        <v>3910</v>
      </c>
      <c r="L40" s="4">
        <f t="shared" si="7"/>
        <v>4845</v>
      </c>
      <c r="M40" s="4">
        <f t="shared" si="7"/>
        <v>5835</v>
      </c>
      <c r="N40" s="4">
        <f t="shared" si="7"/>
        <v>6960</v>
      </c>
      <c r="O40" s="4"/>
    </row>
    <row r="41" spans="1:15" x14ac:dyDescent="0.2">
      <c r="A41" s="7" t="s">
        <v>34</v>
      </c>
      <c r="B41" s="2"/>
      <c r="C41" s="4">
        <f>C40+C38</f>
        <v>-2095</v>
      </c>
      <c r="D41" s="4">
        <f>D40+D38</f>
        <v>-775</v>
      </c>
      <c r="E41" s="4">
        <f t="shared" ref="E41:N41" si="8">E40+E38</f>
        <v>-375</v>
      </c>
      <c r="F41" s="4">
        <f t="shared" si="8"/>
        <v>210</v>
      </c>
      <c r="G41" s="4">
        <f t="shared" si="8"/>
        <v>960</v>
      </c>
      <c r="H41" s="4">
        <f t="shared" si="8"/>
        <v>1790</v>
      </c>
      <c r="I41" s="4">
        <f t="shared" si="8"/>
        <v>3045</v>
      </c>
      <c r="J41" s="4">
        <f t="shared" si="8"/>
        <v>3910</v>
      </c>
      <c r="K41" s="4">
        <f t="shared" si="8"/>
        <v>4845</v>
      </c>
      <c r="L41" s="4">
        <f t="shared" si="8"/>
        <v>5835</v>
      </c>
      <c r="M41" s="4">
        <f t="shared" si="8"/>
        <v>6960</v>
      </c>
      <c r="N41" s="4">
        <f t="shared" si="8"/>
        <v>8205</v>
      </c>
      <c r="O41" s="4"/>
    </row>
    <row r="42" spans="1:15" x14ac:dyDescent="0.2">
      <c r="A42" s="3"/>
      <c r="B42" s="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</row>
    <row r="43" spans="1:15" x14ac:dyDescent="0.2">
      <c r="A43" s="30" t="s">
        <v>35</v>
      </c>
      <c r="B43" s="27"/>
      <c r="C43" s="47">
        <f t="shared" ref="C43:N43" si="9">C12-C36</f>
        <v>-2095</v>
      </c>
      <c r="D43" s="47">
        <f t="shared" si="9"/>
        <v>1320</v>
      </c>
      <c r="E43" s="47">
        <f t="shared" si="9"/>
        <v>400</v>
      </c>
      <c r="F43" s="47">
        <f t="shared" si="9"/>
        <v>585</v>
      </c>
      <c r="G43" s="47">
        <f t="shared" si="9"/>
        <v>750</v>
      </c>
      <c r="H43" s="47">
        <f t="shared" si="9"/>
        <v>830</v>
      </c>
      <c r="I43" s="47">
        <f t="shared" si="9"/>
        <v>1255</v>
      </c>
      <c r="J43" s="47">
        <f t="shared" si="9"/>
        <v>865</v>
      </c>
      <c r="K43" s="47">
        <f t="shared" si="9"/>
        <v>935</v>
      </c>
      <c r="L43" s="47">
        <f t="shared" si="9"/>
        <v>990</v>
      </c>
      <c r="M43" s="47">
        <f t="shared" si="9"/>
        <v>1125</v>
      </c>
      <c r="N43" s="47">
        <f t="shared" si="9"/>
        <v>1245</v>
      </c>
      <c r="O43" s="44"/>
    </row>
    <row r="44" spans="1:15" x14ac:dyDescent="0.2">
      <c r="A44" s="8"/>
      <c r="B44" s="31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23"/>
    </row>
    <row r="45" spans="1:15" x14ac:dyDescent="0.2">
      <c r="A45" s="8" t="s">
        <v>36</v>
      </c>
      <c r="B45" s="45"/>
      <c r="C45" s="48">
        <v>3000</v>
      </c>
      <c r="D45" s="48">
        <f t="shared" ref="D45:L45" si="10">C46</f>
        <v>905</v>
      </c>
      <c r="E45" s="48">
        <f t="shared" si="10"/>
        <v>2225</v>
      </c>
      <c r="F45" s="48">
        <f t="shared" si="10"/>
        <v>2625</v>
      </c>
      <c r="G45" s="48">
        <f t="shared" si="10"/>
        <v>3210</v>
      </c>
      <c r="H45" s="48">
        <f t="shared" si="10"/>
        <v>3960</v>
      </c>
      <c r="I45" s="48">
        <f t="shared" si="10"/>
        <v>4790</v>
      </c>
      <c r="J45" s="48">
        <f t="shared" si="10"/>
        <v>6045</v>
      </c>
      <c r="K45" s="48">
        <f t="shared" si="10"/>
        <v>6910</v>
      </c>
      <c r="L45" s="48">
        <f t="shared" si="10"/>
        <v>7845</v>
      </c>
      <c r="M45" s="48">
        <f>L46</f>
        <v>8835</v>
      </c>
      <c r="N45" s="48">
        <f>M46</f>
        <v>9960</v>
      </c>
      <c r="O45" s="23"/>
    </row>
    <row r="46" spans="1:15" x14ac:dyDescent="0.2">
      <c r="A46" s="19" t="s">
        <v>37</v>
      </c>
      <c r="B46" s="46"/>
      <c r="C46" s="49">
        <f t="shared" ref="C46:I46" si="11">C45+C43</f>
        <v>905</v>
      </c>
      <c r="D46" s="49">
        <f t="shared" si="11"/>
        <v>2225</v>
      </c>
      <c r="E46" s="49">
        <f t="shared" si="11"/>
        <v>2625</v>
      </c>
      <c r="F46" s="49">
        <f t="shared" si="11"/>
        <v>3210</v>
      </c>
      <c r="G46" s="49">
        <f t="shared" si="11"/>
        <v>3960</v>
      </c>
      <c r="H46" s="49">
        <f t="shared" si="11"/>
        <v>4790</v>
      </c>
      <c r="I46" s="49">
        <f t="shared" si="11"/>
        <v>6045</v>
      </c>
      <c r="J46" s="49">
        <f>J45+J43</f>
        <v>6910</v>
      </c>
      <c r="K46" s="49">
        <f>K45+K43</f>
        <v>7845</v>
      </c>
      <c r="L46" s="49">
        <f>L45+L43</f>
        <v>8835</v>
      </c>
      <c r="M46" s="49">
        <f>M45+M43</f>
        <v>9960</v>
      </c>
      <c r="N46" s="49">
        <f>N45+N43</f>
        <v>11205</v>
      </c>
      <c r="O46" s="24"/>
    </row>
    <row r="47" spans="1:15" x14ac:dyDescent="0.2"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</row>
  </sheetData>
  <phoneticPr fontId="0" type="noConversion"/>
  <conditionalFormatting sqref="C38:O38">
    <cfRule type="cellIs" dxfId="2" priority="5" operator="lessThan">
      <formula>0</formula>
    </cfRule>
  </conditionalFormatting>
  <conditionalFormatting sqref="C41:O41">
    <cfRule type="cellIs" dxfId="1" priority="1" operator="lessThan">
      <formula>0</formula>
    </cfRule>
  </conditionalFormatting>
  <conditionalFormatting sqref="D40:O40">
    <cfRule type="cellIs" dxfId="0" priority="2" operator="lessThan">
      <formula>0</formula>
    </cfRule>
  </conditionalFormatting>
  <pageMargins left="0.74803149606299213" right="0.74803149606299213" top="0.55118110236220474" bottom="0.55118110236220474" header="0.51181102362204722" footer="0.51181102362204722"/>
  <pageSetup paperSize="8" scale="95" orientation="landscape" cellComments="atEnd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C0B85B8F644C46841E047725D4D5C2" ma:contentTypeVersion="25" ma:contentTypeDescription="Create a new document." ma:contentTypeScope="" ma:versionID="292def0873f148c84bac6577f4597d9b">
  <xsd:schema xmlns:xsd="http://www.w3.org/2001/XMLSchema" xmlns:xs="http://www.w3.org/2001/XMLSchema" xmlns:p="http://schemas.microsoft.com/office/2006/metadata/properties" xmlns:ns1="http://schemas.microsoft.com/sharepoint/v3" xmlns:ns2="643d66cc-622c-4f8b-aead-1647d7ebcf82" xmlns:ns3="5a34c867-96e3-4d78-9d9b-b7584f480cf6" xmlns:ns4="http://schemas.microsoft.com/sharepoint/v4" targetNamespace="http://schemas.microsoft.com/office/2006/metadata/properties" ma:root="true" ma:fieldsID="1bd801b9294f38cb47de6dd3bd480463" ns1:_="" ns2:_="" ns3:_="" ns4:_="">
    <xsd:import namespace="http://schemas.microsoft.com/sharepoint/v3"/>
    <xsd:import namespace="643d66cc-622c-4f8b-aead-1647d7ebcf82"/>
    <xsd:import namespace="5a34c867-96e3-4d78-9d9b-b7584f480cf6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x0074_oj9" minOccurs="0"/>
                <xsd:element ref="ns2:kb8c" minOccurs="0"/>
                <xsd:element ref="ns3:SharedWithUsers" minOccurs="0"/>
                <xsd:element ref="ns3:SharedWithDetails" minOccurs="0"/>
                <xsd:element ref="ns4:IconOverlay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3d66cc-622c-4f8b-aead-1647d7ebcf82" elementFormDefault="qualified">
    <xsd:import namespace="http://schemas.microsoft.com/office/2006/documentManagement/types"/>
    <xsd:import namespace="http://schemas.microsoft.com/office/infopath/2007/PartnerControls"/>
    <xsd:element name="_x0074_oj9" ma:index="8" nillable="true" ma:displayName="Date and Time" ma:internalName="_x0074_oj9">
      <xsd:simpleType>
        <xsd:restriction base="dms:DateTime"/>
      </xsd:simpleType>
    </xsd:element>
    <xsd:element name="kb8c" ma:index="9" nillable="true" ma:displayName="Person or Group" ma:list="UserInfo" ma:internalName="kb8c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2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0a722410-03a9-4718-9392-c4089ca5a5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34c867-96e3-4d78-9d9b-b7584f480cf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8a9c70d3-b8ae-48a0-afb2-ba7585aa8b50}" ma:internalName="TaxCatchAll" ma:showField="CatchAllData" ma:web="5a34c867-96e3-4d78-9d9b-b7584f480c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41860F-F955-43D8-9530-790612C4F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43d66cc-622c-4f8b-aead-1647d7ebcf82"/>
    <ds:schemaRef ds:uri="5a34c867-96e3-4d78-9d9b-b7584f480cf6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814381-C1A3-4494-84F4-034084C597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C-flow</vt:lpstr>
      <vt:lpstr>'C-flow'!Print_Area</vt:lpstr>
    </vt:vector>
  </TitlesOfParts>
  <Manager/>
  <Company>Manchester Partnership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Authorised Users Only</dc:creator>
  <cp:keywords/>
  <dc:description/>
  <cp:lastModifiedBy>Matthew Sheppard</cp:lastModifiedBy>
  <cp:revision/>
  <cp:lastPrinted>2026-05-26T14:38:55Z</cp:lastPrinted>
  <dcterms:created xsi:type="dcterms:W3CDTF">2003-03-04T14:31:23Z</dcterms:created>
  <dcterms:modified xsi:type="dcterms:W3CDTF">2026-05-26T14:47:41Z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0x0101008AB400E70AC5864CA98CB87960F4DA8F</vt:lpwstr>
  </property>
  <property fmtid="{D5CDD505-2E9C-101B-9397-08002B2CF9AE}" pid="3" name="_ip_UnifiedCompliancePolicyUIAction">
    <vt:lpwstr/>
  </property>
  <property fmtid="{D5CDD505-2E9C-101B-9397-08002B2CF9AE}" pid="4" name="IconOverlay">
    <vt:lpwstr/>
  </property>
  <property fmtid="{D5CDD505-2E9C-101B-9397-08002B2CF9AE}" pid="5" name="kb8c">
    <vt:lpwstr/>
  </property>
  <property fmtid="{D5CDD505-2E9C-101B-9397-08002B2CF9AE}" pid="6" name="CheckInDocs">
    <vt:lpwstr>, </vt:lpwstr>
  </property>
  <property fmtid="{D5CDD505-2E9C-101B-9397-08002B2CF9AE}" pid="7" name="_ip_UnifiedCompliancePolicyProperties">
    <vt:lpwstr/>
  </property>
  <property fmtid="{D5CDD505-2E9C-101B-9397-08002B2CF9AE}" pid="8" name="toj9">
    <vt:lpwstr/>
  </property>
  <property fmtid="{D5CDD505-2E9C-101B-9397-08002B2CF9AE}" pid="9" name="Sensitivity">
    <vt:lpwstr>Internal Personal and Confidential</vt:lpwstr>
  </property>
  <property fmtid="{D5CDD505-2E9C-101B-9397-08002B2CF9AE}" pid="10" name="TaxCatchAll">
    <vt:lpwstr/>
  </property>
  <property fmtid="{D5CDD505-2E9C-101B-9397-08002B2CF9AE}" pid="11" name="lcf76f155ced4ddcb4097134ff3c332f">
    <vt:lpwstr/>
  </property>
</Properties>
</file>